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'!$A$1:$Q$29</definedName>
  </definedNames>
  <calcPr fullCalcOnLoad="1"/>
</workbook>
</file>

<file path=xl/sharedStrings.xml><?xml version="1.0" encoding="utf-8"?>
<sst xmlns="http://schemas.openxmlformats.org/spreadsheetml/2006/main" count="34" uniqueCount="34">
  <si>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</si>
  <si>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</si>
  <si>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</si>
  <si>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</si>
  <si>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</si>
  <si>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</si>
  <si>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</si>
  <si>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</si>
  <si>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</si>
  <si>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</si>
  <si>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</si>
  <si>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</si>
  <si>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</si>
  <si>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</si>
  <si>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</si>
  <si>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</si>
  <si>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</si>
  <si>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</si>
  <si>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</si>
  <si>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</si>
  <si>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</si>
  <si>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</si>
  <si>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</si>
  <si>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</si>
  <si>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</si>
  <si>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TOTAL 2024 ACTIVITATE CURENTA</t>
  </si>
  <si>
    <t>TOTAL MONITORIZARE 2024</t>
  </si>
  <si>
    <t>FEBRUARIE 2024 (VALIDAT)</t>
  </si>
  <si>
    <t>APRILIE 2024</t>
  </si>
  <si>
    <t>TOTAL TRIM.II 2024 ACTIVITATE CURENTA</t>
  </si>
  <si>
    <t>TOTAL TRIM.II 2024 CU MONITORIZARE</t>
  </si>
  <si>
    <t>MONITORIZARE FEBRUARIE 2024</t>
  </si>
  <si>
    <t>MAI 2024</t>
  </si>
  <si>
    <t>MARTIE 2024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</si>
</sst>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37"/>
  <sheetViews>
    <sheetView tabSelected="1" zoomScale="80" zoomScaleNormal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U19" sqref="U19:Y19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4.8515625" style="6" customWidth="1"/>
    <col min="4" max="4" width="21.421875" style="6" customWidth="1"/>
    <col min="5" max="5" width="20.7109375" style="6" customWidth="1"/>
    <col min="6" max="7" width="21.28125" style="6" customWidth="1"/>
    <col min="8" max="10" width="20.57421875" style="6" customWidth="1"/>
    <col min="11" max="11" width="20.140625" style="6" customWidth="1"/>
    <col min="12" max="16" width="20.57421875" style="6" customWidth="1"/>
    <col min="17" max="17" width="21.7109375" style="7" customWidth="1"/>
    <col min="18" max="18" width="10.28125" style="28" customWidth="1"/>
    <col min="19" max="19" width="9.8515625" style="28" bestFit="1" customWidth="1"/>
    <col min="20" max="20" width="9.140625" style="28" customWidth="1"/>
    <col min="21" max="16384" width="9.140625" style="6" customWidth="1"/>
  </cols>
  <sheetData>
    <row r="2" ht="19.5" customHeight="1"/>
    <row r="3" ht="19.5" customHeight="1"/>
    <row r="4" ht="19.5" customHeight="1"/>
    <row r="5" spans="2:16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24" customHeight="1">
      <c r="B7" s="5" t="s">
        <v>19</v>
      </c>
      <c r="C7" s="9"/>
      <c r="H7" s="5"/>
      <c r="I7" s="5"/>
      <c r="J7" s="5"/>
      <c r="K7" s="5"/>
      <c r="L7" s="5"/>
      <c r="M7" s="5"/>
      <c r="N7" s="5"/>
      <c r="O7" s="5"/>
      <c r="P7" s="5"/>
    </row>
    <row r="8" spans="1:16" ht="20.25">
      <c r="A8" s="10"/>
      <c r="B8" s="2" t="s">
        <v>14</v>
      </c>
      <c r="C8" s="11"/>
      <c r="D8" s="2"/>
      <c r="E8" s="2"/>
      <c r="F8" s="2"/>
      <c r="G8" s="2"/>
      <c r="H8" s="12"/>
      <c r="I8" s="12"/>
      <c r="J8" s="12"/>
      <c r="K8" s="12"/>
      <c r="L8" s="12"/>
      <c r="M8" s="12"/>
      <c r="N8" s="12"/>
      <c r="O8" s="12"/>
      <c r="P8" s="12"/>
    </row>
    <row r="9" spans="1:16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7" ht="111.75" customHeight="1">
      <c r="A11" s="15" t="s">
        <v>0</v>
      </c>
      <c r="B11" s="16" t="s">
        <v>1</v>
      </c>
      <c r="C11" s="15" t="s">
        <v>10</v>
      </c>
      <c r="D11" s="17" t="s">
        <v>20</v>
      </c>
      <c r="E11" s="17" t="s">
        <v>27</v>
      </c>
      <c r="F11" s="17" t="s">
        <v>21</v>
      </c>
      <c r="G11" s="17" t="s">
        <v>33</v>
      </c>
      <c r="H11" s="17" t="s">
        <v>22</v>
      </c>
      <c r="I11" s="17" t="s">
        <v>23</v>
      </c>
      <c r="J11" s="17" t="s">
        <v>28</v>
      </c>
      <c r="K11" s="17" t="s">
        <v>31</v>
      </c>
      <c r="L11" s="31" t="s">
        <v>32</v>
      </c>
      <c r="M11" s="17" t="s">
        <v>29</v>
      </c>
      <c r="N11" s="17" t="s">
        <v>30</v>
      </c>
      <c r="O11" s="17" t="s">
        <v>25</v>
      </c>
      <c r="P11" s="17" t="s">
        <v>26</v>
      </c>
      <c r="Q11" s="17" t="s">
        <v>24</v>
      </c>
    </row>
    <row r="12" spans="1:17" ht="39.75" customHeight="1">
      <c r="A12" s="18">
        <v>1</v>
      </c>
      <c r="B12" s="4" t="s">
        <v>15</v>
      </c>
      <c r="C12" s="4" t="s">
        <v>16</v>
      </c>
      <c r="D12" s="25">
        <v>4779</v>
      </c>
      <c r="E12" s="25">
        <v>10215.5</v>
      </c>
      <c r="F12" s="25">
        <v>4701</v>
      </c>
      <c r="G12" s="25">
        <v>9580.5</v>
      </c>
      <c r="H12" s="25">
        <f>G12+E12+D12</f>
        <v>24575</v>
      </c>
      <c r="I12" s="25">
        <f>H12+F12</f>
        <v>29276</v>
      </c>
      <c r="J12" s="25">
        <f>4940.3-5</f>
        <v>4935.3</v>
      </c>
      <c r="K12" s="25">
        <v>83.2</v>
      </c>
      <c r="L12" s="25">
        <v>4940.3</v>
      </c>
      <c r="M12" s="25">
        <f>J12+L12</f>
        <v>9875.6</v>
      </c>
      <c r="N12" s="25">
        <f>M12+K12</f>
        <v>9958.800000000001</v>
      </c>
      <c r="O12" s="25">
        <f>H12+M12</f>
        <v>34450.6</v>
      </c>
      <c r="P12" s="25">
        <f>F12+K12</f>
        <v>4784.2</v>
      </c>
      <c r="Q12" s="25">
        <f>O12+P12</f>
        <v>39234.799999999996</v>
      </c>
    </row>
    <row r="13" spans="1:17" ht="39.75" customHeight="1">
      <c r="A13" s="18">
        <v>2</v>
      </c>
      <c r="B13" s="4" t="s">
        <v>3</v>
      </c>
      <c r="C13" s="4" t="s">
        <v>11</v>
      </c>
      <c r="D13" s="25">
        <v>2142.8</v>
      </c>
      <c r="E13" s="25">
        <v>3896</v>
      </c>
      <c r="F13" s="25">
        <v>0</v>
      </c>
      <c r="G13" s="25">
        <v>1607.1</v>
      </c>
      <c r="H13" s="25">
        <f>G13+E13+D13</f>
        <v>7645.900000000001</v>
      </c>
      <c r="I13" s="25">
        <f>H13+F13</f>
        <v>7645.900000000001</v>
      </c>
      <c r="J13" s="25">
        <f>1812.84-10.94</f>
        <v>1801.8999999999999</v>
      </c>
      <c r="K13" s="25">
        <v>0</v>
      </c>
      <c r="L13" s="25">
        <f>1812.84-10.94</f>
        <v>1801.8999999999999</v>
      </c>
      <c r="M13" s="25">
        <f aca="true" t="shared" si="0" ref="M13:M18">J13+L13</f>
        <v>3603.7999999999997</v>
      </c>
      <c r="N13" s="25">
        <f aca="true" t="shared" si="1" ref="N13:N18">M13+K13</f>
        <v>3603.7999999999997</v>
      </c>
      <c r="O13" s="25">
        <f aca="true" t="shared" si="2" ref="O13:O18">H13+M13</f>
        <v>11249.7</v>
      </c>
      <c r="P13" s="25">
        <f>F13+K13</f>
        <v>0</v>
      </c>
      <c r="Q13" s="25">
        <f aca="true" t="shared" si="3" ref="Q13:Q18">O13+P13</f>
        <v>11249.7</v>
      </c>
    </row>
    <row r="14" spans="1:17" ht="39.75" customHeight="1">
      <c r="A14" s="18">
        <v>3</v>
      </c>
      <c r="B14" s="4" t="s">
        <v>4</v>
      </c>
      <c r="C14" s="4" t="s">
        <v>12</v>
      </c>
      <c r="D14" s="25">
        <v>974</v>
      </c>
      <c r="E14" s="25">
        <v>2045.4</v>
      </c>
      <c r="F14" s="25">
        <v>0</v>
      </c>
      <c r="G14" s="25">
        <v>1801.9</v>
      </c>
      <c r="H14" s="25">
        <f>G14+E14+D14</f>
        <v>4821.3</v>
      </c>
      <c r="I14" s="25">
        <f>H14+F14</f>
        <v>4821.3</v>
      </c>
      <c r="J14" s="25">
        <f>833.59-15.79</f>
        <v>817.8000000000001</v>
      </c>
      <c r="K14" s="25">
        <v>0</v>
      </c>
      <c r="L14" s="25">
        <f>833.59-15.79</f>
        <v>817.8000000000001</v>
      </c>
      <c r="M14" s="25">
        <f t="shared" si="0"/>
        <v>1635.6000000000001</v>
      </c>
      <c r="N14" s="25">
        <f t="shared" si="1"/>
        <v>1635.6000000000001</v>
      </c>
      <c r="O14" s="25">
        <f t="shared" si="2"/>
        <v>6456.900000000001</v>
      </c>
      <c r="P14" s="25">
        <f>F14+K14</f>
        <v>0</v>
      </c>
      <c r="Q14" s="25">
        <f t="shared" si="3"/>
        <v>6456.900000000001</v>
      </c>
    </row>
    <row r="15" spans="1:17" ht="39.75" customHeight="1">
      <c r="A15" s="18">
        <v>4</v>
      </c>
      <c r="B15" s="4" t="s">
        <v>5</v>
      </c>
      <c r="C15" s="4" t="s">
        <v>13</v>
      </c>
      <c r="D15" s="25">
        <v>1071.4</v>
      </c>
      <c r="E15" s="25">
        <v>2337.6</v>
      </c>
      <c r="F15" s="25">
        <v>0</v>
      </c>
      <c r="G15" s="25">
        <v>1509.7</v>
      </c>
      <c r="H15" s="25">
        <f>G15+E15+D15</f>
        <v>4918.700000000001</v>
      </c>
      <c r="I15" s="25">
        <f>H15+F15</f>
        <v>4918.700000000001</v>
      </c>
      <c r="J15" s="25">
        <f>937.68-22.48</f>
        <v>915.1999999999999</v>
      </c>
      <c r="K15" s="25">
        <v>0</v>
      </c>
      <c r="L15" s="25">
        <f>937.68-5.68</f>
        <v>932</v>
      </c>
      <c r="M15" s="25">
        <f t="shared" si="0"/>
        <v>1847.1999999999998</v>
      </c>
      <c r="N15" s="25">
        <f t="shared" si="1"/>
        <v>1847.1999999999998</v>
      </c>
      <c r="O15" s="25">
        <f t="shared" si="2"/>
        <v>6765.900000000001</v>
      </c>
      <c r="P15" s="25">
        <f>F15+K15</f>
        <v>0</v>
      </c>
      <c r="Q15" s="25">
        <f t="shared" si="3"/>
        <v>6765.900000000001</v>
      </c>
    </row>
    <row r="16" spans="1:19" ht="39.75" customHeight="1">
      <c r="A16" s="18">
        <v>5</v>
      </c>
      <c r="B16" s="4" t="s">
        <v>7</v>
      </c>
      <c r="C16" s="4" t="s">
        <v>9</v>
      </c>
      <c r="D16" s="25">
        <v>19044.9</v>
      </c>
      <c r="E16" s="25">
        <v>19168.8</v>
      </c>
      <c r="F16" s="25">
        <v>0</v>
      </c>
      <c r="G16" s="25">
        <v>15784.2</v>
      </c>
      <c r="H16" s="25">
        <f>G16+E16+D16</f>
        <v>53997.9</v>
      </c>
      <c r="I16" s="25">
        <f>H16+F16</f>
        <v>53997.9</v>
      </c>
      <c r="J16" s="25">
        <f>17378.26-2.16</f>
        <v>17376.1</v>
      </c>
      <c r="K16" s="25">
        <v>0</v>
      </c>
      <c r="L16" s="25">
        <f>17378.26-1.26</f>
        <v>17377</v>
      </c>
      <c r="M16" s="25">
        <f t="shared" si="0"/>
        <v>34753.1</v>
      </c>
      <c r="N16" s="25">
        <f t="shared" si="1"/>
        <v>34753.1</v>
      </c>
      <c r="O16" s="25">
        <f t="shared" si="2"/>
        <v>88751</v>
      </c>
      <c r="P16" s="25">
        <f>F16+K16</f>
        <v>0</v>
      </c>
      <c r="Q16" s="25">
        <f t="shared" si="3"/>
        <v>88751</v>
      </c>
      <c r="S16" s="29"/>
    </row>
    <row r="17" spans="1:19" ht="54" customHeight="1">
      <c r="A17" s="18">
        <v>6</v>
      </c>
      <c r="B17" s="4" t="s">
        <v>6</v>
      </c>
      <c r="C17" s="4" t="s">
        <v>8</v>
      </c>
      <c r="D17" s="25">
        <v>14287</v>
      </c>
      <c r="E17" s="25">
        <v>18648.3</v>
      </c>
      <c r="F17" s="25">
        <v>0</v>
      </c>
      <c r="G17" s="25">
        <v>14704.5</v>
      </c>
      <c r="H17" s="25">
        <f>G17+E17+D17</f>
        <v>47639.8</v>
      </c>
      <c r="I17" s="25">
        <f>H17+F17</f>
        <v>47639.8</v>
      </c>
      <c r="J17" s="25">
        <f>16190.54-3.34</f>
        <v>16187.2</v>
      </c>
      <c r="K17" s="25">
        <v>0</v>
      </c>
      <c r="L17" s="25">
        <f>16190.54-0.54</f>
        <v>16190</v>
      </c>
      <c r="M17" s="25">
        <f t="shared" si="0"/>
        <v>32377.2</v>
      </c>
      <c r="N17" s="25">
        <f t="shared" si="1"/>
        <v>32377.2</v>
      </c>
      <c r="O17" s="25">
        <f t="shared" si="2"/>
        <v>80017</v>
      </c>
      <c r="P17" s="25">
        <f>F17+K17</f>
        <v>0</v>
      </c>
      <c r="Q17" s="25">
        <f t="shared" si="3"/>
        <v>80017</v>
      </c>
      <c r="S17" s="29"/>
    </row>
    <row r="18" spans="1:19" ht="40.5" customHeight="1">
      <c r="A18" s="18">
        <v>7</v>
      </c>
      <c r="B18" s="4" t="s">
        <v>17</v>
      </c>
      <c r="C18" s="4" t="s">
        <v>18</v>
      </c>
      <c r="D18" s="25">
        <v>0</v>
      </c>
      <c r="E18" s="25">
        <v>808.7</v>
      </c>
      <c r="F18" s="25">
        <v>0</v>
      </c>
      <c r="G18" s="25">
        <v>433.5</v>
      </c>
      <c r="H18" s="25">
        <f>G18+E18+D18</f>
        <v>1242.2</v>
      </c>
      <c r="I18" s="25">
        <f>H18+F18</f>
        <v>1242.2</v>
      </c>
      <c r="J18" s="25">
        <f>2906.79-1.69</f>
        <v>2905.1</v>
      </c>
      <c r="K18" s="25">
        <v>0</v>
      </c>
      <c r="L18" s="25">
        <f>2906.79-5.09</f>
        <v>2901.7</v>
      </c>
      <c r="M18" s="25">
        <f t="shared" si="0"/>
        <v>5806.799999999999</v>
      </c>
      <c r="N18" s="25">
        <f t="shared" si="1"/>
        <v>5806.799999999999</v>
      </c>
      <c r="O18" s="25">
        <f t="shared" si="2"/>
        <v>7048.999999999999</v>
      </c>
      <c r="P18" s="25">
        <f>F18+K18</f>
        <v>0</v>
      </c>
      <c r="Q18" s="25">
        <f t="shared" si="3"/>
        <v>7048.999999999999</v>
      </c>
      <c r="S18" s="29"/>
    </row>
    <row r="19" spans="1:22" ht="33" customHeight="1">
      <c r="A19" s="20"/>
      <c r="B19" s="21" t="s">
        <v>2</v>
      </c>
      <c r="C19" s="21"/>
      <c r="D19" s="3">
        <f>SUM(D12:D18)</f>
        <v>42299.100000000006</v>
      </c>
      <c r="E19" s="3">
        <f>SUM(E12:E18)</f>
        <v>57120.3</v>
      </c>
      <c r="F19" s="3">
        <f>SUM(F12:F18)</f>
        <v>4701</v>
      </c>
      <c r="G19" s="3">
        <f>SUM(G12:G18)</f>
        <v>45421.4</v>
      </c>
      <c r="H19" s="3">
        <f aca="true" t="shared" si="4" ref="H19:Q19">SUM(H12:H18)</f>
        <v>144840.80000000005</v>
      </c>
      <c r="I19" s="3">
        <f t="shared" si="4"/>
        <v>149541.80000000005</v>
      </c>
      <c r="J19" s="3">
        <f t="shared" si="4"/>
        <v>44938.6</v>
      </c>
      <c r="K19" s="3">
        <f t="shared" si="4"/>
        <v>83.2</v>
      </c>
      <c r="L19" s="3">
        <f t="shared" si="4"/>
        <v>44960.7</v>
      </c>
      <c r="M19" s="3">
        <f t="shared" si="4"/>
        <v>89899.3</v>
      </c>
      <c r="N19" s="3">
        <f t="shared" si="4"/>
        <v>89982.5</v>
      </c>
      <c r="O19" s="3">
        <f t="shared" si="4"/>
        <v>234740.1</v>
      </c>
      <c r="P19" s="3">
        <f t="shared" si="4"/>
        <v>4784.2</v>
      </c>
      <c r="Q19" s="3">
        <f t="shared" si="4"/>
        <v>239524.3</v>
      </c>
      <c r="R19" s="32"/>
      <c r="S19" s="32"/>
      <c r="T19" s="29"/>
      <c r="V19" s="19"/>
    </row>
    <row r="20" spans="8:20" s="23" customFormat="1" ht="22.5" customHeight="1">
      <c r="H20" s="8"/>
      <c r="I20" s="8"/>
      <c r="J20" s="8"/>
      <c r="K20" s="8"/>
      <c r="L20" s="8"/>
      <c r="M20" s="8"/>
      <c r="N20" s="8"/>
      <c r="O20" s="8"/>
      <c r="P20" s="8"/>
      <c r="R20" s="29"/>
      <c r="S20" s="30"/>
      <c r="T20" s="30"/>
    </row>
    <row r="21" spans="2:7" ht="18.75" customHeight="1">
      <c r="B21" s="2"/>
      <c r="C21" s="23"/>
      <c r="D21" s="2"/>
      <c r="E21" s="2"/>
      <c r="F21" s="2"/>
      <c r="G21" s="2"/>
    </row>
    <row r="22" spans="2:20" s="23" customFormat="1" ht="19.5" customHeight="1">
      <c r="B22" s="1"/>
      <c r="D22" s="1"/>
      <c r="E22" s="1"/>
      <c r="F22" s="1"/>
      <c r="G22" s="1"/>
      <c r="Q22" s="7"/>
      <c r="R22" s="30"/>
      <c r="S22" s="30"/>
      <c r="T22" s="30"/>
    </row>
    <row r="23" spans="4:20" s="23" customFormat="1" ht="19.5" customHeight="1">
      <c r="D23" s="1"/>
      <c r="E23" s="1"/>
      <c r="F23" s="1"/>
      <c r="G23" s="1"/>
      <c r="Q23" s="22"/>
      <c r="R23" s="30"/>
      <c r="S23" s="30"/>
      <c r="T23" s="30"/>
    </row>
    <row r="24" spans="4:20" s="23" customFormat="1" ht="19.5" customHeight="1">
      <c r="D24" s="27"/>
      <c r="E24" s="27"/>
      <c r="F24" s="1"/>
      <c r="G24" s="1"/>
      <c r="H24" s="26"/>
      <c r="I24" s="26"/>
      <c r="J24" s="26"/>
      <c r="K24" s="26"/>
      <c r="L24" s="26"/>
      <c r="M24" s="26"/>
      <c r="N24" s="26"/>
      <c r="O24" s="26"/>
      <c r="P24" s="26"/>
      <c r="Q24" s="7"/>
      <c r="R24" s="30"/>
      <c r="S24" s="30"/>
      <c r="T24" s="30"/>
    </row>
    <row r="25" spans="4:20" s="23" customFormat="1" ht="19.5" customHeight="1">
      <c r="D25" s="1"/>
      <c r="E25" s="1"/>
      <c r="F25" s="1"/>
      <c r="G25" s="1"/>
      <c r="Q25" s="7"/>
      <c r="R25" s="30"/>
      <c r="S25" s="30"/>
      <c r="T25" s="30"/>
    </row>
    <row r="26" spans="4:20" s="23" customFormat="1" ht="19.5" customHeight="1">
      <c r="D26" s="27"/>
      <c r="E26" s="27"/>
      <c r="F26" s="1"/>
      <c r="G26" s="1"/>
      <c r="Q26" s="7"/>
      <c r="R26" s="30"/>
      <c r="S26" s="30"/>
      <c r="T26" s="30"/>
    </row>
    <row r="27" spans="4:20" s="23" customFormat="1" ht="19.5" customHeight="1">
      <c r="D27" s="1"/>
      <c r="E27" s="1"/>
      <c r="F27" s="1"/>
      <c r="G27" s="1"/>
      <c r="Q27" s="7"/>
      <c r="R27" s="30"/>
      <c r="S27" s="30"/>
      <c r="T27" s="30"/>
    </row>
    <row r="28" spans="2:16" ht="20.25">
      <c r="B28" s="24"/>
      <c r="C28" s="24"/>
      <c r="D28" s="1"/>
      <c r="E28" s="1"/>
      <c r="F28" s="1"/>
      <c r="G28" s="1"/>
      <c r="H28" s="24"/>
      <c r="I28" s="24"/>
      <c r="J28" s="24"/>
      <c r="K28" s="24"/>
      <c r="L28" s="24"/>
      <c r="M28" s="24"/>
      <c r="N28" s="24"/>
      <c r="O28" s="24"/>
      <c r="P28" s="24"/>
    </row>
    <row r="29" spans="4:7" ht="20.25">
      <c r="D29" s="1"/>
      <c r="E29" s="1"/>
      <c r="F29" s="1"/>
      <c r="G29" s="1"/>
    </row>
    <row r="37" spans="8:16" ht="20.25">
      <c r="H37" s="1"/>
      <c r="I37" s="1"/>
      <c r="J37" s="1"/>
      <c r="K37" s="1"/>
      <c r="L37" s="1"/>
      <c r="M37" s="1"/>
      <c r="N37" s="1"/>
      <c r="O37" s="1"/>
      <c r="P37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2024-06-04T08:18:17Z</dcterms:modified>
  <cp:category/>
  <cp:version/>
  <cp:contentType/>
  <cp:contentStatus/>
</cp:coreProperties>
</file>